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oscar\Documents\School Matters\Keller Graduate School of Mgmt\2020 Fall Session B - MATH 534 - Applied Managerial Statistics\Course Project\"/>
    </mc:Choice>
  </mc:AlternateContent>
  <xr:revisionPtr revIDLastSave="0" documentId="13_ncr:1_{DD48D656-DC23-4B73-A04A-1EB848D66F11}" xr6:coauthVersionLast="45" xr6:coauthVersionMax="45" xr10:uidLastSave="{00000000-0000-0000-0000-000000000000}"/>
  <bookViews>
    <workbookView xWindow="29370" yWindow="-2460" windowWidth="29040" windowHeight="15840" xr2:uid="{00000000-000D-0000-FFFF-FFFF00000000}"/>
  </bookViews>
  <sheets>
    <sheet name="Instructions" sheetId="3" r:id="rId1"/>
    <sheet name="Raw Data" sheetId="2" r:id="rId2"/>
    <sheet name="Hypothesis Test Calculator" sheetId="1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0" i="1" l="1"/>
  <c r="M30" i="1" s="1"/>
  <c r="L29" i="1"/>
  <c r="L28" i="1"/>
  <c r="L16" i="1" l="1"/>
  <c r="L19" i="1" s="1"/>
  <c r="L21" i="1" l="1"/>
  <c r="L20" i="1"/>
  <c r="L17" i="1"/>
  <c r="L18" i="1" s="1"/>
  <c r="D19" i="1" l="1"/>
  <c r="D18" i="1"/>
  <c r="D17" i="1"/>
  <c r="E19" i="1" l="1"/>
  <c r="D25" i="1" l="1"/>
  <c r="D26" i="1" s="1"/>
  <c r="D27" i="1" l="1"/>
  <c r="D28" i="1"/>
  <c r="D29" i="1"/>
</calcChain>
</file>

<file path=xl/sharedStrings.xml><?xml version="1.0" encoding="utf-8"?>
<sst xmlns="http://schemas.openxmlformats.org/spreadsheetml/2006/main" count="154" uniqueCount="45">
  <si>
    <t>n</t>
  </si>
  <si>
    <t>StDev</t>
  </si>
  <si>
    <t>SE</t>
  </si>
  <si>
    <r>
      <t>Mean under H</t>
    </r>
    <r>
      <rPr>
        <b/>
        <vertAlign val="subscript"/>
        <sz val="10"/>
        <color theme="1"/>
        <rFont val="Calibri"/>
        <family val="2"/>
        <scheme val="minor"/>
      </rPr>
      <t>0</t>
    </r>
  </si>
  <si>
    <t>Level of Significance</t>
  </si>
  <si>
    <t>Two-Sided p-value</t>
  </si>
  <si>
    <t>Sample Mean</t>
  </si>
  <si>
    <t>Right-Tailed (&gt;)</t>
  </si>
  <si>
    <t>Left-Tailed (&lt;)</t>
  </si>
  <si>
    <t>(decimal)</t>
  </si>
  <si>
    <t>Critical Values</t>
  </si>
  <si>
    <r>
      <t>Two-Tailed (</t>
    </r>
    <r>
      <rPr>
        <b/>
        <sz val="10"/>
        <color theme="1"/>
        <rFont val="Calibri"/>
        <family val="2"/>
      </rPr>
      <t>≠)</t>
    </r>
    <r>
      <rPr>
        <b/>
        <sz val="10"/>
        <color theme="1"/>
        <rFont val="Calibri"/>
        <family val="2"/>
        <scheme val="minor"/>
      </rPr>
      <t xml:space="preserve"> </t>
    </r>
  </si>
  <si>
    <t>Test Statistic and p-values</t>
  </si>
  <si>
    <t>Hypothesis Test for µ</t>
  </si>
  <si>
    <t>Note: Enter values in the green cells only.</t>
  </si>
  <si>
    <t>Test statistic</t>
  </si>
  <si>
    <t>Information Provided by the Problem</t>
  </si>
  <si>
    <t>z</t>
  </si>
  <si>
    <t>t</t>
  </si>
  <si>
    <t>Left-sided p-value</t>
  </si>
  <si>
    <t>Right-sided p-value</t>
  </si>
  <si>
    <t>Do not</t>
  </si>
  <si>
    <t>change</t>
  </si>
  <si>
    <t>Use t or z?</t>
  </si>
  <si>
    <t>NOTE:</t>
  </si>
  <si>
    <t>If sample standard deviation is known, use t.</t>
  </si>
  <si>
    <t>If population standard deviation is known, use z.</t>
  </si>
  <si>
    <t>Hypothesis Test for p</t>
  </si>
  <si>
    <r>
      <t>Proportion under H</t>
    </r>
    <r>
      <rPr>
        <b/>
        <vertAlign val="subscript"/>
        <sz val="10"/>
        <color theme="1"/>
        <rFont val="Calibri"/>
        <family val="2"/>
        <scheme val="minor"/>
      </rPr>
      <t>0</t>
    </r>
  </si>
  <si>
    <t>Number of Successes</t>
  </si>
  <si>
    <t>OR</t>
  </si>
  <si>
    <t>Sample Proportion</t>
  </si>
  <si>
    <t>z Test Statistic</t>
  </si>
  <si>
    <t>One-Sided p-value</t>
  </si>
  <si>
    <t>Hypothesis Testing for µ and for p</t>
  </si>
  <si>
    <t>Sales (Y)</t>
  </si>
  <si>
    <t>Calls (X1)</t>
  </si>
  <si>
    <t>Time (X2)</t>
  </si>
  <si>
    <t>Years (X3)</t>
  </si>
  <si>
    <t>Type</t>
  </si>
  <si>
    <t>NONE</t>
  </si>
  <si>
    <t>GROUP</t>
  </si>
  <si>
    <t>GROUP</t>
    <phoneticPr fontId="2" type="noConversion"/>
  </si>
  <si>
    <t>ONLINE</t>
  </si>
  <si>
    <t>Complete the following four hypotheses, using α = 0.05 for each. The week 5 spreadsheet can be used in these analyses.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</si>
</sst>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00"/>
    <numFmt numFmtId="166" formatCode="0.000%"/>
    <numFmt numFmtId="167" formatCode="0.0"/>
  </numFmts>
  <fonts count="9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indexed="12"/>
      <name val="Calibri"/>
      <family val="2"/>
      <scheme val="minor"/>
    </font>
    <font>
      <b/>
      <vertAlign val="subscript"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rgb="FFFF0000"/>
      <name val="Calibri"/>
      <family val="2"/>
      <scheme val="minor"/>
    </font>
    <font>
      <sz val="10"/>
      <name val="Verdana"/>
    </font>
    <font>
      <b/>
      <sz val="10"/>
      <name val="Verdana"/>
    </font>
    <font>
      <sz val="12"/>
      <color rgb="FF05050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3">
    <xf numFmtId="0" fontId="0" fillId="0" borderId="0" xfId="0"/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1" fillId="0" borderId="8" xfId="0" applyFont="1" applyBorder="1" applyAlignment="1" applyProtection="1">
      <alignment horizontal="right"/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left"/>
      <protection locked="0"/>
    </xf>
    <xf numFmtId="164" fontId="0" fillId="0" borderId="0" xfId="0" applyNumberFormat="1" applyBorder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 vertical="center"/>
    </xf>
    <xf numFmtId="165" fontId="0" fillId="2" borderId="1" xfId="0" applyNumberFormat="1" applyFill="1" applyBorder="1" applyAlignment="1" applyProtection="1">
      <alignment horizontal="center"/>
    </xf>
    <xf numFmtId="0" fontId="2" fillId="0" borderId="0" xfId="0" applyFont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4" borderId="1" xfId="0" applyFill="1" applyBorder="1" applyProtection="1"/>
    <xf numFmtId="0" fontId="5" fillId="4" borderId="10" xfId="0" applyFont="1" applyFill="1" applyBorder="1" applyProtection="1"/>
    <xf numFmtId="0" fontId="5" fillId="4" borderId="11" xfId="0" applyFont="1" applyFill="1" applyBorder="1" applyProtection="1"/>
    <xf numFmtId="0" fontId="0" fillId="4" borderId="0" xfId="0" applyFill="1" applyBorder="1" applyProtection="1"/>
    <xf numFmtId="0" fontId="0" fillId="4" borderId="6" xfId="0" applyFill="1" applyBorder="1" applyProtection="1"/>
    <xf numFmtId="0" fontId="0" fillId="0" borderId="0" xfId="0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1" fillId="0" borderId="0" xfId="0" applyFont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horizontal="center"/>
      <protection locked="0"/>
    </xf>
    <xf numFmtId="166" fontId="0" fillId="3" borderId="1" xfId="0" applyNumberForma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right"/>
      <protection locked="0"/>
    </xf>
    <xf numFmtId="0" fontId="7" fillId="0" borderId="14" xfId="1" applyFont="1" applyBorder="1" applyAlignment="1">
      <alignment horizontal="center"/>
    </xf>
    <xf numFmtId="167" fontId="7" fillId="0" borderId="14" xfId="1" applyNumberFormat="1" applyFont="1" applyBorder="1" applyAlignment="1">
      <alignment horizontal="center"/>
    </xf>
    <xf numFmtId="0" fontId="6" fillId="0" borderId="0" xfId="1"/>
    <xf numFmtId="0" fontId="6" fillId="0" borderId="0" xfId="1" applyAlignment="1">
      <alignment horizontal="center"/>
    </xf>
    <xf numFmtId="0" fontId="6" fillId="0" borderId="0" xfId="1" applyAlignment="1">
      <alignment horizontal="right"/>
    </xf>
    <xf numFmtId="0" fontId="7" fillId="0" borderId="0" xfId="1" applyFont="1" applyAlignment="1">
      <alignment horizontal="center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8" fillId="0" borderId="0" xfId="0" applyFont="1"/>
  </cellXfs>
  <cellStyles count="2">
    <cellStyle name="Normal" xfId="0" builtinId="0"/>
    <cellStyle name="Normal 2" xfId="1" xr:uid="{1C743FD4-517F-46FC-BE44-C20CA9A3B4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4</xdr:row>
          <xdr:rowOff>28575</xdr:rowOff>
        </xdr:from>
        <xdr:to>
          <xdr:col>9</xdr:col>
          <xdr:colOff>561975</xdr:colOff>
          <xdr:row>50</xdr:row>
          <xdr:rowOff>123825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4F5FB332-B1F5-4FCE-AA9B-59C5805870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DEF96-A7B0-446E-97A2-51F56F02E6FD}">
  <sheetPr published="0"/>
  <dimension ref="A3"/>
  <sheetViews>
    <sheetView tabSelected="1" workbookViewId="0"/>
  </sheetViews>
  <sheetFormatPr defaultRowHeight="12.75" x14ac:dyDescent="0.2"/>
  <sheetData>
    <row r="3" spans="1:1" ht="15" x14ac:dyDescent="0.2">
      <c r="A3" s="52" t="s">
        <v>44</v>
      </c>
    </row>
  </sheetData>
  <pageMargins left="0.7" right="0.7" top="0.75" bottom="0.75" header="0.3" footer="0.3"/>
  <pageSetup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bat.Document.2017" shapeId="1025" r:id="rId4">
          <objectPr defaultSize="0" r:id="rId5">
            <anchor moveWithCells="1">
              <from>
                <xdr:col>0</xdr:col>
                <xdr:colOff>219075</xdr:colOff>
                <xdr:row>4</xdr:row>
                <xdr:rowOff>28575</xdr:rowOff>
              </from>
              <to>
                <xdr:col>9</xdr:col>
                <xdr:colOff>561975</xdr:colOff>
                <xdr:row>50</xdr:row>
                <xdr:rowOff>123825</xdr:rowOff>
              </to>
            </anchor>
          </objectPr>
        </oleObject>
      </mc:Choice>
      <mc:Fallback>
        <oleObject progId="Acrobat.Document.2017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F0F86-D497-4203-A86F-305AA6927AE7}">
  <sheetPr published="0"/>
  <dimension ref="A1:E102"/>
  <sheetViews>
    <sheetView workbookViewId="0"/>
  </sheetViews>
  <sheetFormatPr defaultColWidth="12.42578125" defaultRowHeight="12.75" x14ac:dyDescent="0.2"/>
  <cols>
    <col min="1" max="5" width="12.42578125" style="43"/>
    <col min="6" max="6" width="5.140625" style="43" customWidth="1"/>
    <col min="7" max="16384" width="12.42578125" style="43"/>
  </cols>
  <sheetData>
    <row r="1" spans="1:5" x14ac:dyDescent="0.2">
      <c r="A1" s="41" t="s">
        <v>35</v>
      </c>
      <c r="B1" s="41" t="s">
        <v>36</v>
      </c>
      <c r="C1" s="42" t="s">
        <v>37</v>
      </c>
      <c r="D1" s="41" t="s">
        <v>38</v>
      </c>
      <c r="E1" s="41" t="s">
        <v>39</v>
      </c>
    </row>
    <row r="2" spans="1:5" x14ac:dyDescent="0.2">
      <c r="A2" s="43">
        <v>41</v>
      </c>
      <c r="B2" s="43">
        <v>125</v>
      </c>
      <c r="C2" s="43">
        <v>12</v>
      </c>
      <c r="D2" s="44">
        <v>0</v>
      </c>
      <c r="E2" s="44" t="s">
        <v>40</v>
      </c>
    </row>
    <row r="3" spans="1:5" x14ac:dyDescent="0.2">
      <c r="A3" s="43">
        <v>34</v>
      </c>
      <c r="B3" s="43">
        <v>125</v>
      </c>
      <c r="C3" s="43">
        <v>19.3</v>
      </c>
      <c r="D3" s="44">
        <v>3</v>
      </c>
      <c r="E3" s="44" t="s">
        <v>41</v>
      </c>
    </row>
    <row r="4" spans="1:5" x14ac:dyDescent="0.2">
      <c r="A4" s="43">
        <v>38</v>
      </c>
      <c r="B4" s="43">
        <v>127</v>
      </c>
      <c r="C4" s="43">
        <v>12.2</v>
      </c>
      <c r="D4" s="44">
        <v>3</v>
      </c>
      <c r="E4" s="44" t="s">
        <v>40</v>
      </c>
    </row>
    <row r="5" spans="1:5" x14ac:dyDescent="0.2">
      <c r="A5" s="43">
        <v>39</v>
      </c>
      <c r="B5" s="43">
        <v>127</v>
      </c>
      <c r="C5" s="43">
        <v>15.5</v>
      </c>
      <c r="D5" s="44">
        <v>1</v>
      </c>
      <c r="E5" s="44" t="s">
        <v>40</v>
      </c>
    </row>
    <row r="6" spans="1:5" x14ac:dyDescent="0.2">
      <c r="A6" s="43">
        <v>37</v>
      </c>
      <c r="B6" s="43">
        <v>127</v>
      </c>
      <c r="C6" s="43">
        <v>15.6</v>
      </c>
      <c r="D6" s="44">
        <v>1</v>
      </c>
      <c r="E6" s="44" t="s">
        <v>41</v>
      </c>
    </row>
    <row r="7" spans="1:5" x14ac:dyDescent="0.2">
      <c r="A7" s="43">
        <v>39</v>
      </c>
      <c r="B7" s="43">
        <v>127</v>
      </c>
      <c r="C7" s="43">
        <v>20.6</v>
      </c>
      <c r="D7" s="44">
        <v>1</v>
      </c>
      <c r="E7" s="44" t="s">
        <v>41</v>
      </c>
    </row>
    <row r="8" spans="1:5" x14ac:dyDescent="0.2">
      <c r="A8" s="43">
        <v>34</v>
      </c>
      <c r="B8" s="43">
        <v>127</v>
      </c>
      <c r="C8" s="43">
        <v>18.5</v>
      </c>
      <c r="D8" s="44">
        <v>4</v>
      </c>
      <c r="E8" s="44" t="s">
        <v>40</v>
      </c>
    </row>
    <row r="9" spans="1:5" x14ac:dyDescent="0.2">
      <c r="A9" s="43">
        <v>40</v>
      </c>
      <c r="B9" s="43">
        <v>127</v>
      </c>
      <c r="C9" s="43">
        <v>15.2</v>
      </c>
      <c r="D9" s="44">
        <v>3</v>
      </c>
      <c r="E9" s="44" t="s">
        <v>42</v>
      </c>
    </row>
    <row r="10" spans="1:5" x14ac:dyDescent="0.2">
      <c r="A10" s="43">
        <v>41</v>
      </c>
      <c r="B10" s="43">
        <v>130</v>
      </c>
      <c r="C10" s="43">
        <v>19.8</v>
      </c>
      <c r="D10" s="44">
        <v>1</v>
      </c>
      <c r="E10" s="44" t="s">
        <v>40</v>
      </c>
    </row>
    <row r="11" spans="1:5" x14ac:dyDescent="0.2">
      <c r="A11" s="43">
        <v>44</v>
      </c>
      <c r="B11" s="43">
        <v>133</v>
      </c>
      <c r="C11" s="43">
        <v>16.100000000000001</v>
      </c>
      <c r="D11" s="44">
        <v>1</v>
      </c>
      <c r="E11" s="44" t="s">
        <v>40</v>
      </c>
    </row>
    <row r="12" spans="1:5" x14ac:dyDescent="0.2">
      <c r="A12" s="43">
        <v>40</v>
      </c>
      <c r="B12" s="43">
        <v>135</v>
      </c>
      <c r="C12" s="43">
        <v>13.3</v>
      </c>
      <c r="D12" s="44">
        <v>3</v>
      </c>
      <c r="E12" s="44" t="s">
        <v>43</v>
      </c>
    </row>
    <row r="13" spans="1:5" x14ac:dyDescent="0.2">
      <c r="A13" s="43">
        <v>44</v>
      </c>
      <c r="B13" s="43">
        <v>136</v>
      </c>
      <c r="C13" s="43">
        <v>18.100000000000001</v>
      </c>
      <c r="D13" s="44">
        <v>2</v>
      </c>
      <c r="E13" s="44" t="s">
        <v>43</v>
      </c>
    </row>
    <row r="14" spans="1:5" x14ac:dyDescent="0.2">
      <c r="A14" s="43">
        <v>41</v>
      </c>
      <c r="B14" s="43">
        <v>137</v>
      </c>
      <c r="C14" s="43">
        <v>17.7</v>
      </c>
      <c r="D14" s="44">
        <v>1</v>
      </c>
      <c r="E14" s="44" t="s">
        <v>41</v>
      </c>
    </row>
    <row r="15" spans="1:5" x14ac:dyDescent="0.2">
      <c r="A15" s="43">
        <v>43</v>
      </c>
      <c r="B15" s="43">
        <v>137</v>
      </c>
      <c r="C15" s="43">
        <v>18.899999999999999</v>
      </c>
      <c r="D15" s="44">
        <v>1</v>
      </c>
      <c r="E15" s="44" t="s">
        <v>40</v>
      </c>
    </row>
    <row r="16" spans="1:5" x14ac:dyDescent="0.2">
      <c r="A16" s="43">
        <v>41</v>
      </c>
      <c r="B16" s="43">
        <v>138</v>
      </c>
      <c r="C16" s="43">
        <v>15.2</v>
      </c>
      <c r="D16" s="44">
        <v>1</v>
      </c>
      <c r="E16" s="44" t="s">
        <v>40</v>
      </c>
    </row>
    <row r="17" spans="1:5" x14ac:dyDescent="0.2">
      <c r="A17" s="43">
        <v>38</v>
      </c>
      <c r="B17" s="43">
        <v>139</v>
      </c>
      <c r="C17" s="43">
        <v>12.2</v>
      </c>
      <c r="D17" s="44">
        <v>1</v>
      </c>
      <c r="E17" s="44" t="s">
        <v>41</v>
      </c>
    </row>
    <row r="18" spans="1:5" x14ac:dyDescent="0.2">
      <c r="A18" s="43">
        <v>40</v>
      </c>
      <c r="B18" s="43">
        <v>139</v>
      </c>
      <c r="C18" s="43">
        <v>15.7</v>
      </c>
      <c r="D18" s="44">
        <v>2</v>
      </c>
      <c r="E18" s="44" t="s">
        <v>40</v>
      </c>
    </row>
    <row r="19" spans="1:5" x14ac:dyDescent="0.2">
      <c r="A19" s="43">
        <v>38</v>
      </c>
      <c r="B19" s="43">
        <v>142</v>
      </c>
      <c r="C19" s="43">
        <v>17.899999999999999</v>
      </c>
      <c r="D19" s="44">
        <v>3</v>
      </c>
      <c r="E19" s="44" t="s">
        <v>40</v>
      </c>
    </row>
    <row r="20" spans="1:5" x14ac:dyDescent="0.2">
      <c r="A20" s="43">
        <v>48</v>
      </c>
      <c r="B20" s="43">
        <v>142</v>
      </c>
      <c r="C20" s="43">
        <v>14.8</v>
      </c>
      <c r="D20" s="44">
        <v>0</v>
      </c>
      <c r="E20" s="44" t="s">
        <v>40</v>
      </c>
    </row>
    <row r="21" spans="1:5" x14ac:dyDescent="0.2">
      <c r="A21" s="43">
        <v>44</v>
      </c>
      <c r="B21" s="43">
        <v>144</v>
      </c>
      <c r="C21" s="43">
        <v>15.3</v>
      </c>
      <c r="D21" s="44">
        <v>0</v>
      </c>
      <c r="E21" s="44" t="s">
        <v>41</v>
      </c>
    </row>
    <row r="22" spans="1:5" x14ac:dyDescent="0.2">
      <c r="A22" s="43">
        <v>38</v>
      </c>
      <c r="B22" s="43">
        <v>145</v>
      </c>
      <c r="C22" s="43">
        <v>15.6</v>
      </c>
      <c r="D22" s="44">
        <v>3</v>
      </c>
      <c r="E22" s="44" t="s">
        <v>40</v>
      </c>
    </row>
    <row r="23" spans="1:5" x14ac:dyDescent="0.2">
      <c r="A23" s="43">
        <v>44</v>
      </c>
      <c r="B23" s="43">
        <v>145</v>
      </c>
      <c r="C23" s="43">
        <v>15.8</v>
      </c>
      <c r="D23" s="44">
        <v>1</v>
      </c>
      <c r="E23" s="44" t="s">
        <v>40</v>
      </c>
    </row>
    <row r="24" spans="1:5" x14ac:dyDescent="0.2">
      <c r="A24" s="43">
        <v>40</v>
      </c>
      <c r="B24" s="43">
        <v>146</v>
      </c>
      <c r="C24" s="43">
        <v>18.2</v>
      </c>
      <c r="D24" s="44">
        <v>2</v>
      </c>
      <c r="E24" s="44" t="s">
        <v>41</v>
      </c>
    </row>
    <row r="25" spans="1:5" x14ac:dyDescent="0.2">
      <c r="A25" s="43">
        <v>39</v>
      </c>
      <c r="B25" s="43">
        <v>147</v>
      </c>
      <c r="C25" s="43">
        <v>13.6</v>
      </c>
      <c r="D25" s="44">
        <v>3</v>
      </c>
      <c r="E25" s="44" t="s">
        <v>41</v>
      </c>
    </row>
    <row r="26" spans="1:5" x14ac:dyDescent="0.2">
      <c r="A26" s="43">
        <v>41</v>
      </c>
      <c r="B26" s="43">
        <v>147</v>
      </c>
      <c r="C26" s="43">
        <v>16.8</v>
      </c>
      <c r="D26" s="44">
        <v>2</v>
      </c>
      <c r="E26" s="44" t="s">
        <v>41</v>
      </c>
    </row>
    <row r="27" spans="1:5" x14ac:dyDescent="0.2">
      <c r="A27" s="43">
        <v>39</v>
      </c>
      <c r="B27" s="43">
        <v>148</v>
      </c>
      <c r="C27" s="43">
        <v>14.4</v>
      </c>
      <c r="D27" s="44">
        <v>4</v>
      </c>
      <c r="E27" s="44" t="s">
        <v>41</v>
      </c>
    </row>
    <row r="28" spans="1:5" x14ac:dyDescent="0.2">
      <c r="A28" s="43">
        <v>40</v>
      </c>
      <c r="B28" s="43">
        <v>148</v>
      </c>
      <c r="C28" s="43">
        <v>15.2</v>
      </c>
      <c r="D28" s="44">
        <v>3</v>
      </c>
      <c r="E28" s="44" t="s">
        <v>41</v>
      </c>
    </row>
    <row r="29" spans="1:5" x14ac:dyDescent="0.2">
      <c r="A29" s="43">
        <v>41</v>
      </c>
      <c r="B29" s="43">
        <v>148</v>
      </c>
      <c r="C29" s="43">
        <v>14.8</v>
      </c>
      <c r="D29" s="44">
        <v>1</v>
      </c>
      <c r="E29" s="44" t="s">
        <v>41</v>
      </c>
    </row>
    <row r="30" spans="1:5" x14ac:dyDescent="0.2">
      <c r="A30" s="43">
        <v>42</v>
      </c>
      <c r="B30" s="43">
        <v>148</v>
      </c>
      <c r="C30" s="43">
        <v>13.7</v>
      </c>
      <c r="D30" s="44">
        <v>2</v>
      </c>
      <c r="E30" s="44" t="s">
        <v>40</v>
      </c>
    </row>
    <row r="31" spans="1:5" x14ac:dyDescent="0.2">
      <c r="A31" s="43">
        <v>45</v>
      </c>
      <c r="B31" s="43">
        <v>148</v>
      </c>
      <c r="C31" s="43">
        <v>16.3</v>
      </c>
      <c r="D31" s="44">
        <v>0</v>
      </c>
      <c r="E31" s="44" t="s">
        <v>43</v>
      </c>
    </row>
    <row r="32" spans="1:5" x14ac:dyDescent="0.2">
      <c r="A32" s="43">
        <v>46</v>
      </c>
      <c r="B32" s="43">
        <v>148</v>
      </c>
      <c r="C32" s="43">
        <v>15.5</v>
      </c>
      <c r="D32" s="44">
        <v>1</v>
      </c>
      <c r="E32" s="44" t="s">
        <v>41</v>
      </c>
    </row>
    <row r="33" spans="1:5" x14ac:dyDescent="0.2">
      <c r="A33" s="43">
        <v>35</v>
      </c>
      <c r="B33" s="43">
        <v>149</v>
      </c>
      <c r="C33" s="43">
        <v>19.3</v>
      </c>
      <c r="D33" s="44">
        <v>2</v>
      </c>
      <c r="E33" s="44" t="s">
        <v>40</v>
      </c>
    </row>
    <row r="34" spans="1:5" x14ac:dyDescent="0.2">
      <c r="A34" s="43">
        <v>43</v>
      </c>
      <c r="B34" s="43">
        <v>150</v>
      </c>
      <c r="C34" s="43">
        <v>15.3</v>
      </c>
      <c r="D34" s="44">
        <v>2</v>
      </c>
      <c r="E34" s="44" t="s">
        <v>41</v>
      </c>
    </row>
    <row r="35" spans="1:5" x14ac:dyDescent="0.2">
      <c r="A35" s="43">
        <v>45</v>
      </c>
      <c r="B35" s="43">
        <v>151</v>
      </c>
      <c r="C35" s="43">
        <v>13.6</v>
      </c>
      <c r="D35" s="44">
        <v>1</v>
      </c>
      <c r="E35" s="44" t="s">
        <v>41</v>
      </c>
    </row>
    <row r="36" spans="1:5" x14ac:dyDescent="0.2">
      <c r="A36" s="43">
        <v>45</v>
      </c>
      <c r="B36" s="43">
        <v>152</v>
      </c>
      <c r="C36" s="43">
        <v>17.100000000000001</v>
      </c>
      <c r="D36" s="44">
        <v>3</v>
      </c>
      <c r="E36" s="44" t="s">
        <v>41</v>
      </c>
    </row>
    <row r="37" spans="1:5" x14ac:dyDescent="0.2">
      <c r="A37" s="43">
        <v>45</v>
      </c>
      <c r="B37" s="43">
        <v>152</v>
      </c>
      <c r="C37" s="43">
        <v>21.8</v>
      </c>
      <c r="D37" s="44">
        <v>0</v>
      </c>
      <c r="E37" s="44" t="s">
        <v>43</v>
      </c>
    </row>
    <row r="38" spans="1:5" x14ac:dyDescent="0.2">
      <c r="A38" s="45">
        <v>49</v>
      </c>
      <c r="B38" s="43">
        <v>152</v>
      </c>
      <c r="C38" s="43">
        <v>19.899999999999999</v>
      </c>
      <c r="D38" s="44">
        <v>2</v>
      </c>
      <c r="E38" s="44" t="s">
        <v>43</v>
      </c>
    </row>
    <row r="39" spans="1:5" x14ac:dyDescent="0.2">
      <c r="A39" s="43">
        <v>42</v>
      </c>
      <c r="B39" s="43">
        <v>153</v>
      </c>
      <c r="C39" s="43">
        <v>14.9</v>
      </c>
      <c r="D39" s="44">
        <v>3</v>
      </c>
      <c r="E39" s="44" t="s">
        <v>41</v>
      </c>
    </row>
    <row r="40" spans="1:5" x14ac:dyDescent="0.2">
      <c r="A40" s="43">
        <v>43</v>
      </c>
      <c r="B40" s="43">
        <v>153</v>
      </c>
      <c r="C40" s="43">
        <v>17.3</v>
      </c>
      <c r="D40" s="44">
        <v>1</v>
      </c>
      <c r="E40" s="44" t="s">
        <v>40</v>
      </c>
    </row>
    <row r="41" spans="1:5" x14ac:dyDescent="0.2">
      <c r="A41" s="43">
        <v>45</v>
      </c>
      <c r="B41" s="43">
        <v>153</v>
      </c>
      <c r="C41" s="43">
        <v>13.4</v>
      </c>
      <c r="D41" s="44">
        <v>1</v>
      </c>
      <c r="E41" s="44" t="s">
        <v>41</v>
      </c>
    </row>
    <row r="42" spans="1:5" x14ac:dyDescent="0.2">
      <c r="A42" s="43">
        <v>42</v>
      </c>
      <c r="B42" s="43">
        <v>154</v>
      </c>
      <c r="C42" s="43">
        <v>13.6</v>
      </c>
      <c r="D42" s="44">
        <v>3</v>
      </c>
      <c r="E42" s="44" t="s">
        <v>43</v>
      </c>
    </row>
    <row r="43" spans="1:5" x14ac:dyDescent="0.2">
      <c r="A43" s="43">
        <v>41</v>
      </c>
      <c r="B43" s="43">
        <v>155</v>
      </c>
      <c r="C43" s="43">
        <v>14.8</v>
      </c>
      <c r="D43" s="44">
        <v>2</v>
      </c>
      <c r="E43" s="44" t="s">
        <v>41</v>
      </c>
    </row>
    <row r="44" spans="1:5" x14ac:dyDescent="0.2">
      <c r="A44" s="43">
        <v>45</v>
      </c>
      <c r="B44" s="43">
        <v>155</v>
      </c>
      <c r="C44" s="43">
        <v>11.6</v>
      </c>
      <c r="D44" s="44">
        <v>3</v>
      </c>
      <c r="E44" s="44" t="s">
        <v>41</v>
      </c>
    </row>
    <row r="45" spans="1:5" x14ac:dyDescent="0.2">
      <c r="A45" s="43">
        <v>36</v>
      </c>
      <c r="B45" s="43">
        <v>158</v>
      </c>
      <c r="C45" s="43">
        <v>17.5</v>
      </c>
      <c r="D45" s="44">
        <v>1</v>
      </c>
      <c r="E45" s="44" t="s">
        <v>41</v>
      </c>
    </row>
    <row r="46" spans="1:5" x14ac:dyDescent="0.2">
      <c r="A46" s="43">
        <v>40</v>
      </c>
      <c r="B46" s="43">
        <v>158</v>
      </c>
      <c r="C46" s="43">
        <v>15.6</v>
      </c>
      <c r="D46" s="44">
        <v>2</v>
      </c>
      <c r="E46" s="44" t="s">
        <v>43</v>
      </c>
    </row>
    <row r="47" spans="1:5" x14ac:dyDescent="0.2">
      <c r="A47" s="43">
        <v>41</v>
      </c>
      <c r="B47" s="43">
        <v>158</v>
      </c>
      <c r="C47" s="43">
        <v>13.8</v>
      </c>
      <c r="D47" s="44">
        <v>4</v>
      </c>
      <c r="E47" s="44" t="s">
        <v>41</v>
      </c>
    </row>
    <row r="48" spans="1:5" x14ac:dyDescent="0.2">
      <c r="A48" s="43">
        <v>34</v>
      </c>
      <c r="B48" s="43">
        <v>160</v>
      </c>
      <c r="C48" s="43">
        <v>13.1</v>
      </c>
      <c r="D48" s="44">
        <v>1</v>
      </c>
      <c r="E48" s="44" t="s">
        <v>43</v>
      </c>
    </row>
    <row r="49" spans="1:5" x14ac:dyDescent="0.2">
      <c r="A49" s="43">
        <v>42</v>
      </c>
      <c r="B49" s="43">
        <v>160</v>
      </c>
      <c r="C49" s="43">
        <v>16.5</v>
      </c>
      <c r="D49" s="44">
        <v>3</v>
      </c>
      <c r="E49" s="44" t="s">
        <v>41</v>
      </c>
    </row>
    <row r="50" spans="1:5" x14ac:dyDescent="0.2">
      <c r="A50" s="43">
        <v>44</v>
      </c>
      <c r="B50" s="43">
        <v>160</v>
      </c>
      <c r="C50" s="43">
        <v>14.1</v>
      </c>
      <c r="D50" s="44">
        <v>4</v>
      </c>
      <c r="E50" s="44" t="s">
        <v>40</v>
      </c>
    </row>
    <row r="51" spans="1:5" x14ac:dyDescent="0.2">
      <c r="A51" s="43">
        <v>46</v>
      </c>
      <c r="B51" s="43">
        <v>160</v>
      </c>
      <c r="C51" s="43">
        <v>12.9</v>
      </c>
      <c r="D51" s="44">
        <v>1</v>
      </c>
      <c r="E51" s="44" t="s">
        <v>41</v>
      </c>
    </row>
    <row r="52" spans="1:5" x14ac:dyDescent="0.2">
      <c r="A52" s="43">
        <v>46</v>
      </c>
      <c r="B52" s="43">
        <v>161</v>
      </c>
      <c r="C52" s="43">
        <v>16.600000000000001</v>
      </c>
      <c r="D52" s="44">
        <v>3</v>
      </c>
      <c r="E52" s="44" t="s">
        <v>43</v>
      </c>
    </row>
    <row r="53" spans="1:5" x14ac:dyDescent="0.2">
      <c r="A53" s="43">
        <v>36</v>
      </c>
      <c r="B53" s="43">
        <v>162</v>
      </c>
      <c r="C53" s="43">
        <v>18.399999999999999</v>
      </c>
      <c r="D53" s="44">
        <v>2</v>
      </c>
      <c r="E53" s="44" t="s">
        <v>43</v>
      </c>
    </row>
    <row r="54" spans="1:5" x14ac:dyDescent="0.2">
      <c r="A54" s="45">
        <v>50</v>
      </c>
      <c r="B54" s="43">
        <v>162</v>
      </c>
      <c r="C54" s="43">
        <v>15.6</v>
      </c>
      <c r="D54" s="44">
        <v>2</v>
      </c>
      <c r="E54" s="44" t="s">
        <v>43</v>
      </c>
    </row>
    <row r="55" spans="1:5" x14ac:dyDescent="0.2">
      <c r="A55" s="43">
        <v>37</v>
      </c>
      <c r="B55" s="43">
        <v>163</v>
      </c>
      <c r="C55" s="43">
        <v>14.4</v>
      </c>
      <c r="D55" s="44">
        <v>2</v>
      </c>
      <c r="E55" s="44" t="s">
        <v>43</v>
      </c>
    </row>
    <row r="56" spans="1:5" x14ac:dyDescent="0.2">
      <c r="A56" s="43">
        <v>38</v>
      </c>
      <c r="B56" s="43">
        <v>163</v>
      </c>
      <c r="C56" s="43">
        <v>10.8</v>
      </c>
      <c r="D56" s="44">
        <v>4</v>
      </c>
      <c r="E56" s="44" t="s">
        <v>42</v>
      </c>
    </row>
    <row r="57" spans="1:5" x14ac:dyDescent="0.2">
      <c r="A57" s="43">
        <v>48</v>
      </c>
      <c r="B57" s="43">
        <v>163</v>
      </c>
      <c r="C57" s="43">
        <v>15.5</v>
      </c>
      <c r="D57" s="44">
        <v>3</v>
      </c>
      <c r="E57" s="44" t="s">
        <v>41</v>
      </c>
    </row>
    <row r="58" spans="1:5" x14ac:dyDescent="0.2">
      <c r="A58" s="43">
        <v>33</v>
      </c>
      <c r="B58" s="43">
        <v>164</v>
      </c>
      <c r="C58" s="43">
        <v>15.9</v>
      </c>
      <c r="D58" s="44">
        <v>3</v>
      </c>
      <c r="E58" s="44" t="s">
        <v>43</v>
      </c>
    </row>
    <row r="59" spans="1:5" x14ac:dyDescent="0.2">
      <c r="A59" s="43">
        <v>43</v>
      </c>
      <c r="B59" s="43">
        <v>164</v>
      </c>
      <c r="C59" s="43">
        <v>13.1</v>
      </c>
      <c r="D59" s="44">
        <v>3</v>
      </c>
      <c r="E59" s="44" t="s">
        <v>43</v>
      </c>
    </row>
    <row r="60" spans="1:5" x14ac:dyDescent="0.2">
      <c r="A60" s="43">
        <v>43</v>
      </c>
      <c r="B60" s="43">
        <v>164</v>
      </c>
      <c r="C60" s="43">
        <v>15.2</v>
      </c>
      <c r="D60" s="44">
        <v>0</v>
      </c>
      <c r="E60" s="44" t="s">
        <v>43</v>
      </c>
    </row>
    <row r="61" spans="1:5" x14ac:dyDescent="0.2">
      <c r="A61" s="43">
        <v>48</v>
      </c>
      <c r="B61" s="43">
        <v>164</v>
      </c>
      <c r="C61" s="43">
        <v>14.7</v>
      </c>
      <c r="D61" s="44">
        <v>3</v>
      </c>
      <c r="E61" s="44" t="s">
        <v>40</v>
      </c>
    </row>
    <row r="62" spans="1:5" x14ac:dyDescent="0.2">
      <c r="A62" s="43">
        <v>44</v>
      </c>
      <c r="B62" s="43">
        <v>165</v>
      </c>
      <c r="C62" s="43">
        <v>14.2</v>
      </c>
      <c r="D62" s="44">
        <v>5</v>
      </c>
      <c r="E62" s="44" t="s">
        <v>41</v>
      </c>
    </row>
    <row r="63" spans="1:5" x14ac:dyDescent="0.2">
      <c r="A63" s="43">
        <v>45</v>
      </c>
      <c r="B63" s="43">
        <v>165</v>
      </c>
      <c r="C63" s="43">
        <v>16.399999999999999</v>
      </c>
      <c r="D63" s="44">
        <v>1</v>
      </c>
      <c r="E63" s="44" t="s">
        <v>41</v>
      </c>
    </row>
    <row r="64" spans="1:5" x14ac:dyDescent="0.2">
      <c r="A64" s="43">
        <v>47</v>
      </c>
      <c r="B64" s="43">
        <v>166</v>
      </c>
      <c r="C64" s="43">
        <v>13.8</v>
      </c>
      <c r="D64" s="44">
        <v>3</v>
      </c>
      <c r="E64" s="44" t="s">
        <v>43</v>
      </c>
    </row>
    <row r="65" spans="1:5" x14ac:dyDescent="0.2">
      <c r="A65" s="43">
        <v>47</v>
      </c>
      <c r="B65" s="43">
        <v>167</v>
      </c>
      <c r="C65" s="43">
        <v>12.9</v>
      </c>
      <c r="D65" s="44">
        <v>5</v>
      </c>
      <c r="E65" s="44" t="s">
        <v>43</v>
      </c>
    </row>
    <row r="66" spans="1:5" x14ac:dyDescent="0.2">
      <c r="A66" s="43">
        <v>47</v>
      </c>
      <c r="B66" s="43">
        <v>167</v>
      </c>
      <c r="C66" s="43">
        <v>16.100000000000001</v>
      </c>
      <c r="D66" s="44">
        <v>5</v>
      </c>
      <c r="E66" s="44" t="s">
        <v>43</v>
      </c>
    </row>
    <row r="67" spans="1:5" x14ac:dyDescent="0.2">
      <c r="A67" s="45">
        <v>49</v>
      </c>
      <c r="B67" s="43">
        <v>169</v>
      </c>
      <c r="C67" s="43">
        <v>14.8</v>
      </c>
      <c r="D67" s="44">
        <v>0</v>
      </c>
      <c r="E67" s="44" t="s">
        <v>43</v>
      </c>
    </row>
    <row r="68" spans="1:5" x14ac:dyDescent="0.2">
      <c r="A68" s="43">
        <v>46</v>
      </c>
      <c r="B68" s="43">
        <v>170</v>
      </c>
      <c r="C68" s="43">
        <v>14.2</v>
      </c>
      <c r="D68" s="44">
        <v>2</v>
      </c>
      <c r="E68" s="44" t="s">
        <v>43</v>
      </c>
    </row>
    <row r="69" spans="1:5" x14ac:dyDescent="0.2">
      <c r="A69" s="43">
        <v>37</v>
      </c>
      <c r="B69" s="43">
        <v>171</v>
      </c>
      <c r="C69" s="43">
        <v>11.7</v>
      </c>
      <c r="D69" s="44">
        <v>2</v>
      </c>
      <c r="E69" s="44" t="s">
        <v>41</v>
      </c>
    </row>
    <row r="70" spans="1:5" x14ac:dyDescent="0.2">
      <c r="A70" s="45">
        <v>55</v>
      </c>
      <c r="B70" s="43">
        <v>172</v>
      </c>
      <c r="C70" s="43">
        <v>11.1</v>
      </c>
      <c r="D70" s="44">
        <v>1</v>
      </c>
      <c r="E70" s="44" t="s">
        <v>43</v>
      </c>
    </row>
    <row r="71" spans="1:5" x14ac:dyDescent="0.2">
      <c r="A71" s="43">
        <v>36</v>
      </c>
      <c r="B71" s="43">
        <v>173</v>
      </c>
      <c r="C71" s="43">
        <v>14.3</v>
      </c>
      <c r="D71" s="44">
        <v>4</v>
      </c>
      <c r="E71" s="44" t="s">
        <v>41</v>
      </c>
    </row>
    <row r="72" spans="1:5" x14ac:dyDescent="0.2">
      <c r="A72" s="43">
        <v>41</v>
      </c>
      <c r="B72" s="43">
        <v>173</v>
      </c>
      <c r="C72" s="43">
        <v>15.4</v>
      </c>
      <c r="D72" s="44">
        <v>1</v>
      </c>
      <c r="E72" s="44" t="s">
        <v>43</v>
      </c>
    </row>
    <row r="73" spans="1:5" x14ac:dyDescent="0.2">
      <c r="A73" s="43">
        <v>43</v>
      </c>
      <c r="B73" s="43">
        <v>173</v>
      </c>
      <c r="C73" s="43">
        <v>12.8</v>
      </c>
      <c r="D73" s="44">
        <v>0</v>
      </c>
      <c r="E73" s="44" t="s">
        <v>43</v>
      </c>
    </row>
    <row r="74" spans="1:5" x14ac:dyDescent="0.2">
      <c r="A74" s="43">
        <v>47</v>
      </c>
      <c r="B74" s="43">
        <v>173</v>
      </c>
      <c r="C74" s="43">
        <v>14.6</v>
      </c>
      <c r="D74" s="44">
        <v>2</v>
      </c>
      <c r="E74" s="44" t="s">
        <v>43</v>
      </c>
    </row>
    <row r="75" spans="1:5" x14ac:dyDescent="0.2">
      <c r="A75" s="45">
        <v>49</v>
      </c>
      <c r="B75" s="43">
        <v>173</v>
      </c>
      <c r="C75" s="43">
        <v>17.399999999999999</v>
      </c>
      <c r="D75" s="44">
        <v>0</v>
      </c>
      <c r="E75" s="44" t="s">
        <v>43</v>
      </c>
    </row>
    <row r="76" spans="1:5" x14ac:dyDescent="0.2">
      <c r="A76" s="43">
        <v>44</v>
      </c>
      <c r="B76" s="43">
        <v>174</v>
      </c>
      <c r="C76" s="43">
        <v>18.5</v>
      </c>
      <c r="D76" s="44">
        <v>2</v>
      </c>
      <c r="E76" s="44" t="s">
        <v>41</v>
      </c>
    </row>
    <row r="77" spans="1:5" x14ac:dyDescent="0.2">
      <c r="A77" s="43">
        <v>46</v>
      </c>
      <c r="B77" s="43">
        <v>174</v>
      </c>
      <c r="C77" s="43">
        <v>16.600000000000001</v>
      </c>
      <c r="D77" s="44">
        <v>2</v>
      </c>
      <c r="E77" s="44" t="s">
        <v>41</v>
      </c>
    </row>
    <row r="78" spans="1:5" x14ac:dyDescent="0.2">
      <c r="A78" s="43">
        <v>47</v>
      </c>
      <c r="B78" s="43">
        <v>174</v>
      </c>
      <c r="C78" s="43">
        <v>13.8</v>
      </c>
      <c r="D78" s="44">
        <v>2</v>
      </c>
      <c r="E78" s="44" t="s">
        <v>41</v>
      </c>
    </row>
    <row r="79" spans="1:5" x14ac:dyDescent="0.2">
      <c r="A79" s="45">
        <v>67</v>
      </c>
      <c r="B79" s="43">
        <v>174</v>
      </c>
      <c r="C79" s="43">
        <v>15.1</v>
      </c>
      <c r="D79" s="44">
        <v>1</v>
      </c>
      <c r="E79" s="44" t="s">
        <v>43</v>
      </c>
    </row>
    <row r="80" spans="1:5" x14ac:dyDescent="0.2">
      <c r="A80" s="43">
        <v>30</v>
      </c>
      <c r="B80" s="43">
        <v>175</v>
      </c>
      <c r="C80" s="43">
        <v>14.3</v>
      </c>
      <c r="D80" s="44">
        <v>3</v>
      </c>
      <c r="E80" s="44" t="s">
        <v>41</v>
      </c>
    </row>
    <row r="81" spans="1:5" x14ac:dyDescent="0.2">
      <c r="A81" s="45">
        <v>66</v>
      </c>
      <c r="B81" s="43">
        <v>175</v>
      </c>
      <c r="C81" s="43">
        <v>12.3</v>
      </c>
      <c r="D81" s="44">
        <v>1</v>
      </c>
      <c r="E81" s="44" t="s">
        <v>40</v>
      </c>
    </row>
    <row r="82" spans="1:5" x14ac:dyDescent="0.2">
      <c r="A82" s="43">
        <v>39</v>
      </c>
      <c r="B82" s="43">
        <v>181</v>
      </c>
      <c r="C82" s="43">
        <v>14.7</v>
      </c>
      <c r="D82" s="44">
        <v>3</v>
      </c>
      <c r="E82" s="44" t="s">
        <v>43</v>
      </c>
    </row>
    <row r="83" spans="1:5" x14ac:dyDescent="0.2">
      <c r="A83" s="45">
        <v>49</v>
      </c>
      <c r="B83" s="43">
        <v>181</v>
      </c>
      <c r="C83" s="43">
        <v>11.6</v>
      </c>
      <c r="D83" s="44">
        <v>2</v>
      </c>
      <c r="E83" s="44" t="s">
        <v>40</v>
      </c>
    </row>
    <row r="84" spans="1:5" x14ac:dyDescent="0.2">
      <c r="A84" s="45">
        <v>66</v>
      </c>
      <c r="B84" s="43">
        <v>181</v>
      </c>
      <c r="C84" s="43">
        <v>11.8</v>
      </c>
      <c r="D84" s="44">
        <v>2</v>
      </c>
      <c r="E84" s="44" t="s">
        <v>43</v>
      </c>
    </row>
    <row r="85" spans="1:5" x14ac:dyDescent="0.2">
      <c r="A85" s="43">
        <v>46</v>
      </c>
      <c r="B85" s="43">
        <v>182</v>
      </c>
      <c r="C85" s="43">
        <v>13.2</v>
      </c>
      <c r="D85" s="44">
        <v>3</v>
      </c>
      <c r="E85" s="44" t="s">
        <v>43</v>
      </c>
    </row>
    <row r="86" spans="1:5" x14ac:dyDescent="0.2">
      <c r="A86" s="45">
        <v>49</v>
      </c>
      <c r="B86" s="43">
        <v>182</v>
      </c>
      <c r="C86" s="43">
        <v>14.1</v>
      </c>
      <c r="D86" s="44">
        <v>4</v>
      </c>
      <c r="E86" s="44" t="s">
        <v>43</v>
      </c>
    </row>
    <row r="87" spans="1:5" x14ac:dyDescent="0.2">
      <c r="A87" s="43">
        <v>42</v>
      </c>
      <c r="B87" s="43">
        <v>183</v>
      </c>
      <c r="C87" s="43">
        <v>14.4</v>
      </c>
      <c r="D87" s="44">
        <v>2</v>
      </c>
      <c r="E87" s="44" t="s">
        <v>43</v>
      </c>
    </row>
    <row r="88" spans="1:5" x14ac:dyDescent="0.2">
      <c r="A88" s="45">
        <v>62</v>
      </c>
      <c r="B88" s="43">
        <v>183</v>
      </c>
      <c r="C88" s="43">
        <v>11.4</v>
      </c>
      <c r="D88" s="44">
        <v>2</v>
      </c>
      <c r="E88" s="44" t="s">
        <v>43</v>
      </c>
    </row>
    <row r="89" spans="1:5" x14ac:dyDescent="0.2">
      <c r="A89" s="45">
        <v>67</v>
      </c>
      <c r="B89" s="43">
        <v>183</v>
      </c>
      <c r="C89" s="43">
        <v>11.4</v>
      </c>
      <c r="D89" s="44">
        <v>4</v>
      </c>
      <c r="E89" s="44" t="s">
        <v>43</v>
      </c>
    </row>
    <row r="90" spans="1:5" x14ac:dyDescent="0.2">
      <c r="A90" s="43">
        <v>34</v>
      </c>
      <c r="B90" s="43">
        <v>184</v>
      </c>
      <c r="C90" s="43">
        <v>12.5</v>
      </c>
      <c r="D90" s="44">
        <v>4</v>
      </c>
      <c r="E90" s="44" t="s">
        <v>41</v>
      </c>
    </row>
    <row r="91" spans="1:5" x14ac:dyDescent="0.2">
      <c r="A91" s="45">
        <v>50</v>
      </c>
      <c r="B91" s="43">
        <v>187</v>
      </c>
      <c r="C91" s="43">
        <v>14.3</v>
      </c>
      <c r="D91" s="44">
        <v>2</v>
      </c>
      <c r="E91" s="44" t="s">
        <v>43</v>
      </c>
    </row>
    <row r="92" spans="1:5" x14ac:dyDescent="0.2">
      <c r="A92" s="45">
        <v>64</v>
      </c>
      <c r="B92" s="43">
        <v>187</v>
      </c>
      <c r="C92" s="43">
        <v>12.5</v>
      </c>
      <c r="D92" s="44">
        <v>2</v>
      </c>
      <c r="E92" s="44" t="s">
        <v>43</v>
      </c>
    </row>
    <row r="93" spans="1:5" x14ac:dyDescent="0.2">
      <c r="A93" s="43">
        <v>35</v>
      </c>
      <c r="B93" s="43">
        <v>188</v>
      </c>
      <c r="C93" s="43">
        <v>18.2</v>
      </c>
      <c r="D93" s="44">
        <v>2</v>
      </c>
      <c r="E93" s="44" t="s">
        <v>43</v>
      </c>
    </row>
    <row r="94" spans="1:5" x14ac:dyDescent="0.2">
      <c r="A94" s="43">
        <v>37</v>
      </c>
      <c r="B94" s="43">
        <v>189</v>
      </c>
      <c r="C94" s="43">
        <v>12.7</v>
      </c>
      <c r="D94" s="44">
        <v>1</v>
      </c>
      <c r="E94" s="44" t="s">
        <v>43</v>
      </c>
    </row>
    <row r="95" spans="1:5" x14ac:dyDescent="0.2">
      <c r="A95" s="43">
        <v>42</v>
      </c>
      <c r="B95" s="43">
        <v>191</v>
      </c>
      <c r="C95" s="43">
        <v>14.2</v>
      </c>
      <c r="D95" s="44">
        <v>0</v>
      </c>
      <c r="E95" s="44" t="s">
        <v>43</v>
      </c>
    </row>
    <row r="96" spans="1:5" x14ac:dyDescent="0.2">
      <c r="A96" s="43">
        <v>48</v>
      </c>
      <c r="B96" s="43">
        <v>191</v>
      </c>
      <c r="C96" s="43">
        <v>13.6</v>
      </c>
      <c r="D96" s="44">
        <v>1</v>
      </c>
      <c r="E96" s="44" t="s">
        <v>41</v>
      </c>
    </row>
    <row r="97" spans="1:5" x14ac:dyDescent="0.2">
      <c r="A97" s="43">
        <v>37</v>
      </c>
      <c r="B97" s="43">
        <v>192</v>
      </c>
      <c r="C97" s="43">
        <v>13.7</v>
      </c>
      <c r="D97" s="44">
        <v>3</v>
      </c>
      <c r="E97" s="44" t="s">
        <v>43</v>
      </c>
    </row>
    <row r="98" spans="1:5" x14ac:dyDescent="0.2">
      <c r="A98" s="43">
        <v>40</v>
      </c>
      <c r="B98" s="43">
        <v>192</v>
      </c>
      <c r="C98" s="43">
        <v>12.7</v>
      </c>
      <c r="D98" s="44">
        <v>1</v>
      </c>
      <c r="E98" s="44" t="s">
        <v>43</v>
      </c>
    </row>
    <row r="99" spans="1:5" x14ac:dyDescent="0.2">
      <c r="A99" s="45">
        <v>63</v>
      </c>
      <c r="B99" s="43">
        <v>193</v>
      </c>
      <c r="C99" s="43">
        <v>12.1</v>
      </c>
      <c r="D99" s="44">
        <v>2</v>
      </c>
      <c r="E99" s="44" t="s">
        <v>43</v>
      </c>
    </row>
    <row r="100" spans="1:5" x14ac:dyDescent="0.2">
      <c r="A100" s="43">
        <v>40</v>
      </c>
      <c r="B100" s="43">
        <v>201</v>
      </c>
      <c r="C100" s="43">
        <v>13.1</v>
      </c>
      <c r="D100" s="44">
        <v>2</v>
      </c>
      <c r="E100" s="44" t="s">
        <v>43</v>
      </c>
    </row>
    <row r="101" spans="1:5" x14ac:dyDescent="0.2">
      <c r="A101" s="43">
        <v>36</v>
      </c>
      <c r="B101" s="43">
        <v>204</v>
      </c>
      <c r="C101" s="43">
        <v>12.1</v>
      </c>
      <c r="D101" s="44">
        <v>1</v>
      </c>
      <c r="E101" s="44" t="s">
        <v>43</v>
      </c>
    </row>
    <row r="102" spans="1:5" x14ac:dyDescent="0.2">
      <c r="D102" s="46"/>
      <c r="E102" s="46"/>
    </row>
  </sheetData>
  <pageMargins left="0.75" right="0.75" top="1" bottom="1" header="0.5" footer="0.5"/>
  <pageSetup orientation="portrait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zoomScale="85" zoomScaleNormal="85" workbookViewId="0">
      <selection activeCell="D7" sqref="D7"/>
    </sheetView>
  </sheetViews>
  <sheetFormatPr defaultColWidth="9.140625" defaultRowHeight="12.75" x14ac:dyDescent="0.2"/>
  <cols>
    <col min="1" max="2" width="9.140625" style="1"/>
    <col min="3" max="3" width="17.7109375" style="1" bestFit="1" customWidth="1"/>
    <col min="4" max="4" width="14.5703125" style="1" customWidth="1"/>
    <col min="5" max="5" width="13" style="1" customWidth="1"/>
    <col min="6" max="6" width="9.140625" style="1"/>
    <col min="7" max="7" width="18.28515625" style="1" bestFit="1" customWidth="1"/>
    <col min="8" max="8" width="11.42578125" style="1" customWidth="1"/>
    <col min="9" max="9" width="11.7109375" style="1" bestFit="1" customWidth="1"/>
    <col min="10" max="10" width="9.28515625" style="1" customWidth="1"/>
    <col min="11" max="16384" width="9.140625" style="1"/>
  </cols>
  <sheetData>
    <row r="1" spans="1:15" ht="15.75" x14ac:dyDescent="0.25">
      <c r="A1" s="22" t="s">
        <v>34</v>
      </c>
      <c r="B1" s="22"/>
      <c r="D1" s="1" t="s">
        <v>14</v>
      </c>
    </row>
    <row r="3" spans="1:15" ht="16.5" thickBot="1" x14ac:dyDescent="0.3">
      <c r="B3" s="22" t="s">
        <v>13</v>
      </c>
      <c r="J3" s="49" t="s">
        <v>27</v>
      </c>
      <c r="K3" s="49"/>
      <c r="L3" s="49"/>
      <c r="M3" s="35"/>
    </row>
    <row r="4" spans="1:15" ht="15.75" x14ac:dyDescent="0.25">
      <c r="B4" s="47" t="s">
        <v>16</v>
      </c>
      <c r="C4" s="48"/>
      <c r="D4" s="48"/>
      <c r="E4" s="2"/>
      <c r="F4" s="2"/>
      <c r="G4" s="2"/>
      <c r="H4" s="3"/>
      <c r="J4" s="36"/>
      <c r="K4" s="2"/>
      <c r="L4" s="2"/>
      <c r="M4" s="2"/>
      <c r="N4" s="3"/>
    </row>
    <row r="5" spans="1:15" x14ac:dyDescent="0.2">
      <c r="B5" s="4"/>
      <c r="C5" s="5"/>
      <c r="D5" s="5"/>
      <c r="E5" s="5"/>
      <c r="F5" s="5"/>
      <c r="G5" s="5"/>
      <c r="H5" s="6"/>
      <c r="J5" s="4"/>
      <c r="K5" s="37" t="s">
        <v>4</v>
      </c>
      <c r="L5" s="24"/>
      <c r="M5" s="5" t="s">
        <v>9</v>
      </c>
      <c r="N5" s="6"/>
    </row>
    <row r="6" spans="1:15" ht="14.25" x14ac:dyDescent="0.25">
      <c r="B6" s="4"/>
      <c r="C6" s="37" t="s">
        <v>4</v>
      </c>
      <c r="D6" s="23">
        <v>0.05</v>
      </c>
      <c r="E6" s="5" t="s">
        <v>9</v>
      </c>
      <c r="F6" s="5"/>
      <c r="G6" s="5"/>
      <c r="H6" s="6"/>
      <c r="J6" s="4"/>
      <c r="K6" s="37" t="s">
        <v>28</v>
      </c>
      <c r="L6" s="24"/>
      <c r="M6" s="5" t="s">
        <v>9</v>
      </c>
      <c r="N6" s="6"/>
    </row>
    <row r="7" spans="1:15" ht="14.25" x14ac:dyDescent="0.25">
      <c r="B7" s="4"/>
      <c r="C7" s="37" t="s">
        <v>3</v>
      </c>
      <c r="D7" s="23"/>
      <c r="E7" s="5"/>
      <c r="F7" s="5"/>
      <c r="G7" s="5"/>
      <c r="H7" s="6"/>
      <c r="J7" s="4"/>
      <c r="K7" s="37" t="s">
        <v>0</v>
      </c>
      <c r="L7" s="38"/>
      <c r="M7" s="5"/>
      <c r="N7" s="6"/>
    </row>
    <row r="8" spans="1:15" x14ac:dyDescent="0.2">
      <c r="B8" s="4"/>
      <c r="C8" s="37" t="s">
        <v>0</v>
      </c>
      <c r="D8" s="23"/>
      <c r="E8" s="5"/>
      <c r="F8" s="5"/>
      <c r="G8" s="5"/>
      <c r="H8" s="6"/>
      <c r="J8" s="4"/>
      <c r="K8" s="37" t="s">
        <v>29</v>
      </c>
      <c r="L8" s="38"/>
      <c r="M8" s="5"/>
      <c r="N8" s="6"/>
    </row>
    <row r="9" spans="1:15" x14ac:dyDescent="0.2">
      <c r="B9" s="4"/>
      <c r="C9" s="37" t="s">
        <v>6</v>
      </c>
      <c r="D9" s="24"/>
      <c r="E9" s="5"/>
      <c r="F9" s="28" t="s">
        <v>24</v>
      </c>
      <c r="G9" s="28"/>
      <c r="H9" s="29"/>
      <c r="J9" s="4"/>
      <c r="K9" s="50" t="s">
        <v>30</v>
      </c>
      <c r="L9" s="51"/>
      <c r="M9" s="5"/>
      <c r="N9" s="6"/>
    </row>
    <row r="10" spans="1:15" x14ac:dyDescent="0.2">
      <c r="B10" s="4"/>
      <c r="C10" s="37" t="s">
        <v>1</v>
      </c>
      <c r="D10" s="24"/>
      <c r="E10" s="5"/>
      <c r="F10" s="28" t="s">
        <v>25</v>
      </c>
      <c r="G10" s="28"/>
      <c r="H10" s="29"/>
      <c r="J10" s="4"/>
      <c r="K10" s="37" t="s">
        <v>31</v>
      </c>
      <c r="L10" s="39"/>
      <c r="M10" s="5"/>
      <c r="N10" s="6"/>
    </row>
    <row r="11" spans="1:15" ht="13.5" thickBot="1" x14ac:dyDescent="0.25">
      <c r="B11" s="4"/>
      <c r="C11" s="37" t="s">
        <v>23</v>
      </c>
      <c r="D11" s="24"/>
      <c r="E11" s="5"/>
      <c r="F11" s="28" t="s">
        <v>26</v>
      </c>
      <c r="G11" s="28"/>
      <c r="H11" s="29"/>
      <c r="J11" s="7"/>
      <c r="K11" s="10"/>
      <c r="L11" s="10"/>
      <c r="M11" s="10"/>
      <c r="N11" s="11"/>
    </row>
    <row r="12" spans="1:15" ht="13.5" thickBot="1" x14ac:dyDescent="0.25">
      <c r="B12" s="7"/>
      <c r="C12" s="8"/>
      <c r="D12" s="9"/>
      <c r="E12" s="10"/>
      <c r="F12" s="10"/>
      <c r="G12" s="10"/>
      <c r="H12" s="11"/>
    </row>
    <row r="13" spans="1:15" ht="13.5" thickBot="1" x14ac:dyDescent="0.25">
      <c r="D13" s="12"/>
    </row>
    <row r="14" spans="1:15" ht="16.5" thickBot="1" x14ac:dyDescent="0.3">
      <c r="J14" s="33" t="s">
        <v>12</v>
      </c>
      <c r="K14" s="34"/>
      <c r="L14" s="31"/>
      <c r="M14" s="31"/>
      <c r="N14" s="32"/>
      <c r="O14" s="30"/>
    </row>
    <row r="15" spans="1:15" ht="15.75" x14ac:dyDescent="0.25">
      <c r="B15" s="47" t="s">
        <v>10</v>
      </c>
      <c r="C15" s="48"/>
      <c r="D15" s="34"/>
      <c r="E15" s="34"/>
      <c r="F15" s="13"/>
      <c r="G15" s="14"/>
      <c r="H15" s="14"/>
      <c r="J15" s="4"/>
      <c r="K15" s="5"/>
      <c r="L15" s="5"/>
      <c r="M15" s="5"/>
      <c r="N15" s="6"/>
    </row>
    <row r="16" spans="1:15" ht="15.75" x14ac:dyDescent="0.25">
      <c r="B16" s="15"/>
      <c r="C16" s="16"/>
      <c r="D16" s="16"/>
      <c r="E16" s="16"/>
      <c r="F16" s="17"/>
      <c r="G16" s="14"/>
      <c r="H16" s="14"/>
      <c r="J16" s="4"/>
      <c r="K16" s="37" t="s">
        <v>31</v>
      </c>
      <c r="L16" s="21" t="e">
        <f>IF(L10&gt;0,L10,L8/L7)</f>
        <v>#DIV/0!</v>
      </c>
      <c r="M16" s="5"/>
      <c r="N16" s="6"/>
    </row>
    <row r="17" spans="2:14" x14ac:dyDescent="0.2">
      <c r="B17" s="4"/>
      <c r="C17" s="37" t="s">
        <v>7</v>
      </c>
      <c r="D17" s="20" t="str">
        <f>IF(UPPER(D11)="Z", _xlfn.NORM.INV(1-D6,0,1),IF(UPPER(D11)="T",_xlfn.T.INV(1-D6,D8-1),"N/A"))</f>
        <v>N/A</v>
      </c>
      <c r="E17" s="18"/>
      <c r="F17" s="6"/>
      <c r="J17" s="4"/>
      <c r="K17" s="37" t="s">
        <v>1</v>
      </c>
      <c r="L17" s="21" t="e">
        <f>SQRT(L16*(1-L16))</f>
        <v>#DIV/0!</v>
      </c>
      <c r="M17" s="5"/>
      <c r="N17" s="6"/>
    </row>
    <row r="18" spans="2:14" x14ac:dyDescent="0.2">
      <c r="B18" s="4"/>
      <c r="C18" s="37" t="s">
        <v>8</v>
      </c>
      <c r="D18" s="20" t="str">
        <f>IF(UPPER(D11)="Z", _xlfn.NORM.INV(D6,0,1),IF(UPPER(D11)="T",_xlfn.T.INV(D6,D8-1),"N/A"))</f>
        <v>N/A</v>
      </c>
      <c r="E18" s="18"/>
      <c r="F18" s="6"/>
      <c r="J18" s="4"/>
      <c r="K18" s="37" t="s">
        <v>2</v>
      </c>
      <c r="L18" s="21" t="e">
        <f>L17/SQRT(L7)</f>
        <v>#DIV/0!</v>
      </c>
      <c r="M18" s="5"/>
      <c r="N18" s="6"/>
    </row>
    <row r="19" spans="2:14" x14ac:dyDescent="0.2">
      <c r="B19" s="4"/>
      <c r="C19" s="40" t="s">
        <v>11</v>
      </c>
      <c r="D19" s="20" t="str">
        <f>IF(UPPER(D11)="Z",_xlfn.NORM.INV(D6/2,0,1),IF(UPPER(D11)="T",_xlfn.T.INV(D6/2,D8-1),"N/A"))</f>
        <v>N/A</v>
      </c>
      <c r="E19" s="20" t="e">
        <f>ABS(D19)</f>
        <v>#VALUE!</v>
      </c>
      <c r="F19" s="6"/>
      <c r="G19" s="19"/>
      <c r="J19" s="4"/>
      <c r="K19" s="37" t="s">
        <v>32</v>
      </c>
      <c r="L19" s="21" t="e">
        <f>(L16-L6)/SQRT(L6*(1-L6)/L7)</f>
        <v>#DIV/0!</v>
      </c>
      <c r="M19" s="5"/>
      <c r="N19" s="6"/>
    </row>
    <row r="20" spans="2:14" ht="13.5" thickBot="1" x14ac:dyDescent="0.25">
      <c r="B20" s="7"/>
      <c r="C20" s="10"/>
      <c r="D20" s="10"/>
      <c r="E20" s="10"/>
      <c r="F20" s="11"/>
      <c r="J20" s="4"/>
      <c r="K20" s="37" t="s">
        <v>33</v>
      </c>
      <c r="L20" s="20" t="e">
        <f>1-NORMSDIST(ABS(L19))</f>
        <v>#DIV/0!</v>
      </c>
      <c r="M20" s="5"/>
      <c r="N20" s="6"/>
    </row>
    <row r="21" spans="2:14" x14ac:dyDescent="0.2">
      <c r="J21" s="4"/>
      <c r="K21" s="37" t="s">
        <v>5</v>
      </c>
      <c r="L21" s="20" t="e">
        <f>2*(1-NORMSDIST(ABS(L19)))</f>
        <v>#DIV/0!</v>
      </c>
      <c r="M21" s="5"/>
      <c r="N21" s="6"/>
    </row>
    <row r="22" spans="2:14" ht="13.5" thickBot="1" x14ac:dyDescent="0.25">
      <c r="J22" s="4"/>
      <c r="K22" s="5"/>
      <c r="L22" s="5"/>
      <c r="M22" s="5"/>
      <c r="N22" s="6"/>
    </row>
    <row r="23" spans="2:14" ht="16.5" thickBot="1" x14ac:dyDescent="0.3">
      <c r="B23" s="47" t="s">
        <v>12</v>
      </c>
      <c r="C23" s="48"/>
      <c r="D23" s="2"/>
      <c r="E23" s="2"/>
      <c r="F23" s="3"/>
      <c r="J23" s="7"/>
      <c r="K23" s="10"/>
      <c r="L23" s="10"/>
      <c r="M23" s="10"/>
      <c r="N23" s="11"/>
    </row>
    <row r="24" spans="2:14" ht="15.75" x14ac:dyDescent="0.25">
      <c r="B24" s="15"/>
      <c r="C24" s="16"/>
      <c r="D24" s="5"/>
      <c r="E24" s="5"/>
      <c r="F24" s="6"/>
    </row>
    <row r="25" spans="2:14" ht="13.5" thickBot="1" x14ac:dyDescent="0.25">
      <c r="B25" s="4"/>
      <c r="C25" s="40" t="s">
        <v>2</v>
      </c>
      <c r="D25" s="21" t="e">
        <f>D10/SQRT(D8)</f>
        <v>#DIV/0!</v>
      </c>
      <c r="E25" s="5"/>
      <c r="F25" s="6"/>
    </row>
    <row r="26" spans="2:14" ht="15.75" x14ac:dyDescent="0.25">
      <c r="B26" s="4"/>
      <c r="C26" s="37" t="s">
        <v>15</v>
      </c>
      <c r="D26" s="20" t="e">
        <f>(D9-D7)/D25</f>
        <v>#DIV/0!</v>
      </c>
      <c r="E26" s="5"/>
      <c r="F26" s="6"/>
      <c r="J26" s="47" t="s">
        <v>10</v>
      </c>
      <c r="K26" s="48"/>
      <c r="L26" s="34"/>
      <c r="M26" s="34"/>
      <c r="N26" s="13"/>
    </row>
    <row r="27" spans="2:14" ht="15.75" x14ac:dyDescent="0.25">
      <c r="B27" s="4"/>
      <c r="C27" s="37" t="s">
        <v>19</v>
      </c>
      <c r="D27" s="20" t="e">
        <f>IF(UPPER(D11)="Z",_xlfn.NORM.DIST(D26,0,1,TRUE),_xlfn.T.DIST(D26,D8-1,TRUE))</f>
        <v>#DIV/0!</v>
      </c>
      <c r="E27" s="5"/>
      <c r="F27" s="6"/>
      <c r="J27" s="15"/>
      <c r="K27" s="16"/>
      <c r="L27" s="16"/>
      <c r="M27" s="16"/>
      <c r="N27" s="17"/>
    </row>
    <row r="28" spans="2:14" x14ac:dyDescent="0.2">
      <c r="B28" s="4"/>
      <c r="C28" s="37" t="s">
        <v>20</v>
      </c>
      <c r="D28" s="20" t="e">
        <f>IF(UPPER(D11)="Z",1-_xlfn.NORM.DIST(D26,0,1,TRUE),1-_xlfn.T.DIST(D26,D8-1,TRUE))</f>
        <v>#DIV/0!</v>
      </c>
      <c r="E28" s="5"/>
      <c r="F28" s="6"/>
      <c r="J28" s="4"/>
      <c r="K28" s="37" t="s">
        <v>7</v>
      </c>
      <c r="L28" s="20" t="e">
        <f>_xlfn.NORM.INV(1-L5,0,1)</f>
        <v>#NUM!</v>
      </c>
      <c r="M28" s="18"/>
      <c r="N28" s="6"/>
    </row>
    <row r="29" spans="2:14" x14ac:dyDescent="0.2">
      <c r="B29" s="4"/>
      <c r="C29" s="37" t="s">
        <v>5</v>
      </c>
      <c r="D29" s="20" t="e">
        <f>IF(D8&gt;=30,2*(1-NORMSDIST(ABS(D26))),TDIST(ABS(D26),D8-1,2))</f>
        <v>#DIV/0!</v>
      </c>
      <c r="E29" s="5"/>
      <c r="F29" s="6"/>
      <c r="J29" s="4"/>
      <c r="K29" s="37" t="s">
        <v>8</v>
      </c>
      <c r="L29" s="20" t="e">
        <f xml:space="preserve"> _xlfn.NORM.INV(L5,0,1)</f>
        <v>#NUM!</v>
      </c>
      <c r="M29" s="18"/>
      <c r="N29" s="6"/>
    </row>
    <row r="30" spans="2:14" ht="13.5" thickBot="1" x14ac:dyDescent="0.25">
      <c r="B30" s="7"/>
      <c r="C30" s="8"/>
      <c r="D30" s="10"/>
      <c r="E30" s="10"/>
      <c r="F30" s="11"/>
      <c r="J30" s="4"/>
      <c r="K30" s="40" t="s">
        <v>11</v>
      </c>
      <c r="L30" s="20" t="e">
        <f>_xlfn.NORM.INV(L5/2,0,1)</f>
        <v>#NUM!</v>
      </c>
      <c r="M30" s="20" t="e">
        <f>ABS(L30)</f>
        <v>#NUM!</v>
      </c>
      <c r="N30" s="6"/>
    </row>
    <row r="31" spans="2:14" ht="13.5" thickBot="1" x14ac:dyDescent="0.25">
      <c r="J31" s="7"/>
      <c r="K31" s="10"/>
      <c r="L31" s="10"/>
      <c r="M31" s="10"/>
      <c r="N31" s="11"/>
    </row>
    <row r="37" spans="3:4" x14ac:dyDescent="0.2">
      <c r="C37" s="25" t="s">
        <v>18</v>
      </c>
      <c r="D37" s="26" t="s">
        <v>21</v>
      </c>
    </row>
    <row r="38" spans="3:4" x14ac:dyDescent="0.2">
      <c r="C38" s="25" t="s">
        <v>17</v>
      </c>
      <c r="D38" s="27" t="s">
        <v>22</v>
      </c>
    </row>
  </sheetData>
  <sheetProtection sheet="1" formatCells="0" formatColumns="0" formatRows="0" selectLockedCells="1"/>
  <protectedRanges>
    <protectedRange sqref="D6:D11" name="Range1"/>
  </protectedRanges>
  <mergeCells count="6">
    <mergeCell ref="J26:K26"/>
    <mergeCell ref="B4:D4"/>
    <mergeCell ref="B15:C15"/>
    <mergeCell ref="B23:C23"/>
    <mergeCell ref="J3:L3"/>
    <mergeCell ref="K9:L9"/>
  </mergeCells>
  <dataValidations count="1">
    <dataValidation type="list" allowBlank="1" showInputMessage="1" showErrorMessage="1" error="Please enter t or z.  _x000a_Delete current content and use the dropdown arrow to make the selection." sqref="D11" xr:uid="{00000000-0002-0000-0000-000000000000}">
      <formula1>$C$37:$C$38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Raw Data</vt:lpstr>
      <vt:lpstr>Hypothesis Test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Trinkel</dc:creator>
  <cp:lastModifiedBy>Oscar</cp:lastModifiedBy>
  <dcterms:created xsi:type="dcterms:W3CDTF">2016-05-17T19:56:06Z</dcterms:created>
  <dcterms:modified xsi:type="dcterms:W3CDTF">2020-12-04T22:57:19Z</dcterms:modified>
</cp:coreProperties>
</file>